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MCO\Transfer_MAM\SE\Sparrechner CIP\"/>
    </mc:Choice>
  </mc:AlternateContent>
  <bookViews>
    <workbookView xWindow="0" yWindow="0" windowWidth="34785" windowHeight="11880"/>
  </bookViews>
  <sheets>
    <sheet name="English" sheetId="1" r:id="rId1"/>
    <sheet name="Deutsch" sheetId="4" r:id="rId2"/>
  </sheets>
  <definedNames>
    <definedName name="_xlnm.Print_Area" localSheetId="1">Deutsch!$B$1:$J$30</definedName>
    <definedName name="_xlnm.Print_Area" localSheetId="0">English!$B$1:$J$30</definedName>
    <definedName name="FlowSpeed" localSheetId="1">Deutsch!$G$10</definedName>
    <definedName name="FlowSpeed">English!$G$10</definedName>
    <definedName name="PipeDiameter" localSheetId="1">Deutsch!$G$11</definedName>
    <definedName name="PipeDiameter">English!$G$11</definedName>
  </definedNames>
  <calcPr calcId="162913"/>
</workbook>
</file>

<file path=xl/calcChain.xml><?xml version="1.0" encoding="utf-8"?>
<calcChain xmlns="http://schemas.openxmlformats.org/spreadsheetml/2006/main">
  <c r="G11" i="4" l="1"/>
  <c r="D13" i="4" s="1"/>
  <c r="G10" i="4"/>
  <c r="D15" i="4" l="1"/>
  <c r="D16" i="4"/>
  <c r="D27" i="4" s="1"/>
  <c r="I27" i="4" s="1"/>
  <c r="G10" i="1"/>
  <c r="G11" i="1"/>
  <c r="D26" i="4" l="1"/>
  <c r="D18" i="4"/>
  <c r="D13" i="1"/>
  <c r="D15" i="1" s="1"/>
  <c r="D26" i="1" s="1"/>
  <c r="I26" i="4" l="1"/>
  <c r="I29" i="4" s="1"/>
  <c r="I32" i="4" s="1"/>
  <c r="D29" i="4"/>
  <c r="D32" i="4" s="1"/>
  <c r="D16" i="1"/>
  <c r="D27" i="1" s="1"/>
  <c r="I27" i="1" s="1"/>
  <c r="I26" i="1"/>
  <c r="D18" i="1" l="1"/>
  <c r="D29" i="1"/>
  <c r="D32" i="1" s="1"/>
  <c r="I29" i="1"/>
  <c r="I32" i="1" s="1"/>
</calcChain>
</file>

<file path=xl/comments1.xml><?xml version="1.0" encoding="utf-8"?>
<comments xmlns="http://schemas.openxmlformats.org/spreadsheetml/2006/main">
  <authors>
    <author>Blust Stefan</author>
  </authors>
  <commentList>
    <comment ref="D31" authorId="0" shapeId="0">
      <text>
        <r>
          <rPr>
            <b/>
            <sz val="9"/>
            <color indexed="81"/>
            <rFont val="Tahoma"/>
            <family val="2"/>
          </rPr>
          <t>Depending on liquid, eg: milk, water, chemicals</t>
        </r>
      </text>
    </comment>
  </commentList>
</comments>
</file>

<file path=xl/comments2.xml><?xml version="1.0" encoding="utf-8"?>
<comments xmlns="http://schemas.openxmlformats.org/spreadsheetml/2006/main">
  <authors>
    <author>Blust Stefan</author>
  </authors>
  <commentList>
    <comment ref="D31" authorId="0" shapeId="0">
      <text>
        <r>
          <rPr>
            <b/>
            <sz val="9"/>
            <color indexed="81"/>
            <rFont val="Tahoma"/>
            <family val="2"/>
          </rPr>
          <t>Depending on liquid, eg: milk, water, chemicals</t>
        </r>
      </text>
    </comment>
  </commentList>
</comments>
</file>

<file path=xl/sharedStrings.xml><?xml version="1.0" encoding="utf-8"?>
<sst xmlns="http://schemas.openxmlformats.org/spreadsheetml/2006/main" count="111" uniqueCount="68">
  <si>
    <t>s</t>
  </si>
  <si>
    <t>Q</t>
  </si>
  <si>
    <t>Flow speed</t>
  </si>
  <si>
    <t>v</t>
  </si>
  <si>
    <t>m/s</t>
  </si>
  <si>
    <t>mm</t>
  </si>
  <si>
    <t>Flow Volume</t>
  </si>
  <si>
    <t>l/min</t>
  </si>
  <si>
    <t>cm/min</t>
  </si>
  <si>
    <t>cm</t>
  </si>
  <si>
    <t>d</t>
  </si>
  <si>
    <r>
      <t>V</t>
    </r>
    <r>
      <rPr>
        <b/>
        <vertAlign val="subscript"/>
        <sz val="10"/>
        <color theme="1"/>
        <rFont val="Arial"/>
        <family val="2"/>
      </rPr>
      <t>S</t>
    </r>
  </si>
  <si>
    <r>
      <t>V</t>
    </r>
    <r>
      <rPr>
        <b/>
        <vertAlign val="subscript"/>
        <sz val="10"/>
        <color theme="1"/>
        <rFont val="Arial"/>
        <family val="2"/>
      </rPr>
      <t>B</t>
    </r>
  </si>
  <si>
    <r>
      <t>=(Pi*Diameter^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)/4)*Flowspeed/1000</t>
    </r>
  </si>
  <si>
    <r>
      <t>= V</t>
    </r>
    <r>
      <rPr>
        <vertAlign val="subscript"/>
        <sz val="8"/>
        <color theme="1"/>
        <rFont val="Arial"/>
        <family val="2"/>
      </rPr>
      <t xml:space="preserve">S </t>
    </r>
    <r>
      <rPr>
        <sz val="8"/>
        <color theme="1"/>
        <rFont val="Arial"/>
        <family val="2"/>
      </rPr>
      <t>- V</t>
    </r>
    <r>
      <rPr>
        <vertAlign val="subscript"/>
        <sz val="8"/>
        <color theme="1"/>
        <rFont val="Arial"/>
        <family val="2"/>
      </rPr>
      <t>B</t>
    </r>
  </si>
  <si>
    <t>#</t>
  </si>
  <si>
    <t>times per day</t>
  </si>
  <si>
    <t>l/day</t>
  </si>
  <si>
    <t>l/year</t>
  </si>
  <si>
    <t>l</t>
  </si>
  <si>
    <r>
      <t>t</t>
    </r>
    <r>
      <rPr>
        <b/>
        <vertAlign val="subscript"/>
        <sz val="10"/>
        <color theme="1"/>
        <rFont val="Arial"/>
        <family val="2"/>
      </rPr>
      <t>S</t>
    </r>
  </si>
  <si>
    <r>
      <t>t</t>
    </r>
    <r>
      <rPr>
        <b/>
        <vertAlign val="subscript"/>
        <sz val="10"/>
        <color theme="1"/>
        <rFont val="Arial"/>
        <family val="2"/>
      </rPr>
      <t>B</t>
    </r>
  </si>
  <si>
    <r>
      <t>= Q / t</t>
    </r>
    <r>
      <rPr>
        <vertAlign val="subscript"/>
        <sz val="8"/>
        <color theme="1"/>
        <rFont val="Arial"/>
        <family val="2"/>
      </rPr>
      <t>S</t>
    </r>
  </si>
  <si>
    <r>
      <t>= Q/ t</t>
    </r>
    <r>
      <rPr>
        <vertAlign val="subscript"/>
        <sz val="8"/>
        <color theme="1"/>
        <rFont val="Arial"/>
        <family val="2"/>
      </rPr>
      <t>B</t>
    </r>
  </si>
  <si>
    <t>Calculation of flow volume in liquid processing</t>
  </si>
  <si>
    <t>Inside Pipe Diameter</t>
  </si>
  <si>
    <t>sequences</t>
  </si>
  <si>
    <t>Number of CIP cleaning per day</t>
  </si>
  <si>
    <t>Number of production days per year</t>
  </si>
  <si>
    <r>
      <t xml:space="preserve">Response time incl. Temperature compensation </t>
    </r>
    <r>
      <rPr>
        <b/>
        <sz val="10"/>
        <color theme="1"/>
        <rFont val="Arial"/>
        <family val="2"/>
      </rPr>
      <t>Standard Sensor (Competitor)</t>
    </r>
  </si>
  <si>
    <t>Standard Sensor (Competitor)</t>
  </si>
  <si>
    <t>Number of phase separations per CIP cleaning</t>
  </si>
  <si>
    <t>€/day</t>
  </si>
  <si>
    <t>€/year</t>
  </si>
  <si>
    <t>Cost of Liquid (€/liter)</t>
  </si>
  <si>
    <t>€/l</t>
  </si>
  <si>
    <t>Mit einer Genauigkeit von 1,0 % und einer schnellen Temperaturkompensation &lt; 15 s trotz des robusten One-Piece-Designs komplett aus PEEK, hebt sich das innovative Leitfähigkeitsmessgerät CombiLyz® von allen marktgängigen Modellen deutlich ab. Es ist EHEDG-zertifiziert und unterstützt die Steuerung der CIP-Phasen wirtschaftlich und sicher. Berechnen Sie hier Ihre Einsparungen auf Basis der kurzen Reaktionszeit des CombiLyz®:</t>
  </si>
  <si>
    <t>1.0% accuracy and a fast temperature compensation of less than 15s is why the CombiLyz® conductivity sensor is the most cost-efficient and reliable CIP process control on the market. EHEDG and 3-A certified, in a robust one-piece design with sensing part made of PEEK and housing of stainless steel. The innovative conductivity sensor CombiLyz® clearly stands out from any other product on the market. To find out your cost savings potential based on the short reaction time of the CombiLyz®, add in your current CIP parameters in the calculator below.</t>
  </si>
  <si>
    <t>Introduction</t>
  </si>
  <si>
    <t>Tage</t>
  </si>
  <si>
    <t>Anzahl Produktionstage pro Jahr</t>
  </si>
  <si>
    <t>Sequenzen</t>
  </si>
  <si>
    <t>Anzahl von Phasentrennungen pro  CIP Reinigung</t>
  </si>
  <si>
    <t>Mal</t>
  </si>
  <si>
    <t>Anzahl von CIP Reinigungen pro Tag</t>
  </si>
  <si>
    <t>Einsparung pro Zyklus</t>
  </si>
  <si>
    <t>Durchflussrate</t>
  </si>
  <si>
    <t>Rohrnennweite</t>
  </si>
  <si>
    <t>Fliessgeschwindigkeit</t>
  </si>
  <si>
    <t>Einleitung</t>
  </si>
  <si>
    <t>Einsparung von Medien bei der Phasentrennung</t>
  </si>
  <si>
    <t>Kosten der Flüssigkeit (€/liter)</t>
  </si>
  <si>
    <t>l/Tag</t>
  </si>
  <si>
    <t>l/Jahr</t>
  </si>
  <si>
    <t>€/Jahr</t>
  </si>
  <si>
    <t>€/Tag</t>
  </si>
  <si>
    <r>
      <t xml:space="preserve">Ansprechzeit inkl. Temperaturkompensation </t>
    </r>
    <r>
      <rPr>
        <b/>
        <sz val="10"/>
        <color theme="1"/>
        <rFont val="Arial"/>
        <family val="2"/>
      </rPr>
      <t>Baumer CombiLyz (AFI)</t>
    </r>
  </si>
  <si>
    <r>
      <t xml:space="preserve">Response time incl. Temperature compensation </t>
    </r>
    <r>
      <rPr>
        <b/>
        <sz val="10"/>
        <color theme="1"/>
        <rFont val="Arial"/>
        <family val="2"/>
      </rPr>
      <t>Baumer CombiLyz (AFI)</t>
    </r>
  </si>
  <si>
    <t>Baumer CombiLyz (AFI)</t>
  </si>
  <si>
    <t>Total liquid savings with Baumer CombiLyz (AFI)</t>
  </si>
  <si>
    <t>Total cost savings with Baumer CombiLyz (AFI)</t>
  </si>
  <si>
    <r>
      <t xml:space="preserve">Ansprechzeit inkl. Temperaturkompensation </t>
    </r>
    <r>
      <rPr>
        <b/>
        <sz val="10"/>
        <color theme="1"/>
        <rFont val="Arial"/>
        <family val="2"/>
      </rPr>
      <t>Standard Sensor (Wettbewerb)</t>
    </r>
  </si>
  <si>
    <t>Standard Sensor (Wettbewerb)</t>
  </si>
  <si>
    <t>Savings per cycle</t>
  </si>
  <si>
    <t>Gesamte Kosteneinsparung mit Baumer CombiLyz (AFI)</t>
  </si>
  <si>
    <t>Gesamteinsparung von Flüssigkeit</t>
  </si>
  <si>
    <t>Sollten Sie Fragen oder Anregungen haben schicken Sie bitte eine Email an: food@baumer.com.</t>
  </si>
  <si>
    <t>In case of questions please send us an email to food@baumer.com.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</si>
</sst>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_ * #,##0.0_ ;_ * \-#,##0.0_ ;_ * &quot;-&quot;??_ ;_ @_ "/>
    <numFmt numFmtId="166" formatCode="_ * #,##0.0_ ;_ * \-#,##0.0_ ;_ * &quot;-&quot;?_ ;_ @_ "/>
    <numFmt numFmtId="167" formatCode="_ * #,##0_ ;_ * \-#,##0_ ;_ * &quot;-&quot;??_ ;_ @_ 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b/>
      <sz val="14"/>
      <color theme="0"/>
      <name val="Arial"/>
      <family val="2"/>
    </font>
    <font>
      <b/>
      <sz val="10"/>
      <color rgb="FFCC0000"/>
      <name val="Arial"/>
      <family val="2"/>
    </font>
    <font>
      <b/>
      <sz val="12"/>
      <color rgb="FF0062AE"/>
      <name val="Arial"/>
      <family val="2"/>
    </font>
    <font>
      <b/>
      <sz val="14"/>
      <color rgb="FF0062AE"/>
      <name val="Arial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0062A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1" fillId="4" borderId="3" applyNumberFormat="0" applyFont="0" applyAlignment="0" applyProtection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166" fontId="0" fillId="0" borderId="0" xfId="0" applyNumberFormat="1"/>
    <xf numFmtId="165" fontId="0" fillId="0" borderId="0" xfId="0" applyNumberFormat="1"/>
    <xf numFmtId="0" fontId="6" fillId="0" borderId="0" xfId="0" applyFont="1"/>
    <xf numFmtId="0" fontId="4" fillId="0" borderId="4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165" fontId="2" fillId="6" borderId="4" xfId="1" applyNumberFormat="1" applyFill="1" applyBorder="1" applyProtection="1">
      <protection locked="0"/>
    </xf>
    <xf numFmtId="0" fontId="2" fillId="6" borderId="4" xfId="1" applyFill="1" applyBorder="1" applyProtection="1">
      <protection locked="0"/>
    </xf>
    <xf numFmtId="0" fontId="0" fillId="5" borderId="5" xfId="0" applyFill="1" applyBorder="1"/>
    <xf numFmtId="165" fontId="3" fillId="8" borderId="4" xfId="2" applyNumberFormat="1" applyFill="1" applyBorder="1"/>
    <xf numFmtId="0" fontId="10" fillId="0" borderId="4" xfId="0" applyFont="1" applyBorder="1" applyAlignment="1">
      <alignment horizontal="right"/>
    </xf>
    <xf numFmtId="165" fontId="10" fillId="8" borderId="4" xfId="2" applyNumberFormat="1" applyFont="1" applyFill="1" applyBorder="1"/>
    <xf numFmtId="167" fontId="3" fillId="8" borderId="4" xfId="2" applyNumberFormat="1" applyFill="1" applyBorder="1"/>
    <xf numFmtId="167" fontId="10" fillId="8" borderId="4" xfId="2" applyNumberFormat="1" applyFont="1" applyFill="1" applyBorder="1"/>
    <xf numFmtId="0" fontId="0" fillId="0" borderId="4" xfId="0" applyBorder="1" applyAlignment="1">
      <alignment horizontal="center" vertical="center"/>
    </xf>
    <xf numFmtId="164" fontId="0" fillId="0" borderId="4" xfId="0" applyNumberFormat="1" applyBorder="1"/>
    <xf numFmtId="0" fontId="0" fillId="0" borderId="4" xfId="0" applyBorder="1"/>
    <xf numFmtId="0" fontId="0" fillId="0" borderId="4" xfId="0" applyFont="1" applyBorder="1" applyAlignment="1">
      <alignment horizontal="right"/>
    </xf>
    <xf numFmtId="0" fontId="0" fillId="9" borderId="0" xfId="0" applyFill="1"/>
    <xf numFmtId="0" fontId="0" fillId="9" borderId="4" xfId="0" applyFill="1" applyBorder="1" applyAlignment="1">
      <alignment horizontal="center"/>
    </xf>
    <xf numFmtId="0" fontId="6" fillId="9" borderId="0" xfId="0" applyFont="1" applyFill="1" applyAlignment="1">
      <alignment horizontal="left"/>
    </xf>
    <xf numFmtId="0" fontId="4" fillId="9" borderId="4" xfId="0" applyFont="1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0" fontId="0" fillId="9" borderId="4" xfId="0" applyFill="1" applyBorder="1" applyAlignment="1">
      <alignment horizontal="left"/>
    </xf>
    <xf numFmtId="0" fontId="9" fillId="5" borderId="10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164" fontId="6" fillId="7" borderId="6" xfId="3" quotePrefix="1" applyNumberFormat="1" applyFont="1" applyFill="1" applyBorder="1" applyAlignment="1">
      <alignment horizontal="left"/>
    </xf>
    <xf numFmtId="164" fontId="6" fillId="7" borderId="7" xfId="3" quotePrefix="1" applyNumberFormat="1" applyFont="1" applyFill="1" applyBorder="1" applyAlignment="1">
      <alignment horizontal="left"/>
    </xf>
    <xf numFmtId="0" fontId="6" fillId="7" borderId="6" xfId="3" quotePrefix="1" applyFont="1" applyFill="1" applyBorder="1" applyAlignment="1">
      <alignment horizontal="left"/>
    </xf>
    <xf numFmtId="0" fontId="6" fillId="7" borderId="7" xfId="3" quotePrefix="1" applyFont="1" applyFill="1" applyBorder="1" applyAlignment="1">
      <alignment horizontal="left"/>
    </xf>
    <xf numFmtId="0" fontId="0" fillId="9" borderId="0" xfId="0" applyFill="1" applyBorder="1" applyAlignment="1">
      <alignment horizontal="left" wrapText="1"/>
    </xf>
    <xf numFmtId="0" fontId="11" fillId="0" borderId="8" xfId="0" applyFont="1" applyFill="1" applyBorder="1" applyAlignment="1">
      <alignment horizontal="left"/>
    </xf>
    <xf numFmtId="0" fontId="0" fillId="9" borderId="4" xfId="0" applyFill="1" applyBorder="1" applyAlignment="1">
      <alignment horizontal="left"/>
    </xf>
    <xf numFmtId="0" fontId="0" fillId="9" borderId="10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9" borderId="9" xfId="0" applyFill="1" applyBorder="1" applyAlignment="1">
      <alignment horizontal="left"/>
    </xf>
    <xf numFmtId="0" fontId="9" fillId="5" borderId="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/>
    </xf>
  </cellXfs>
  <cellStyles count="4">
    <cellStyle name="Ausgabe" xfId="2" builtinId="21"/>
    <cellStyle name="Eingabe" xfId="1" builtinId="20"/>
    <cellStyle name="Notiz" xfId="3" builtinId="10"/>
    <cellStyle name="Standard" xfId="0" builtinId="0"/>
  </cellStyles>
  <dxfs count="0"/>
  <tableStyles count="0" defaultTableStyle="TableStyleMedium2" defaultPivotStyle="PivotStyleLight16"/>
  <colors>
    <mruColors>
      <color rgb="FFCC0000"/>
      <color rgb="FF0062AE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7326</xdr:colOff>
      <xdr:row>0</xdr:row>
      <xdr:rowOff>80596</xdr:rowOff>
    </xdr:from>
    <xdr:to>
      <xdr:col>1</xdr:col>
      <xdr:colOff>1747734</xdr:colOff>
      <xdr:row>0</xdr:row>
      <xdr:rowOff>307731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518" y="80596"/>
          <a:ext cx="1740408" cy="227135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381000</xdr:colOff>
      <xdr:row>0</xdr:row>
      <xdr:rowOff>190500</xdr:rowOff>
    </xdr:from>
    <xdr:to>
      <xdr:col>9</xdr:col>
      <xdr:colOff>803275</xdr:colOff>
      <xdr:row>0</xdr:row>
      <xdr:rowOff>329711</xdr:rowOff>
    </xdr:to>
    <xdr:pic>
      <xdr:nvPicPr>
        <xdr:cNvPr id="3" name="Picture 154" descr="S_R_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9481" y="190500"/>
          <a:ext cx="1374775" cy="1392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7326</xdr:colOff>
      <xdr:row>0</xdr:row>
      <xdr:rowOff>80596</xdr:rowOff>
    </xdr:from>
    <xdr:to>
      <xdr:col>1</xdr:col>
      <xdr:colOff>1747734</xdr:colOff>
      <xdr:row>0</xdr:row>
      <xdr:rowOff>307731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251" y="80596"/>
          <a:ext cx="1740408" cy="227135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381000</xdr:colOff>
      <xdr:row>0</xdr:row>
      <xdr:rowOff>190500</xdr:rowOff>
    </xdr:from>
    <xdr:to>
      <xdr:col>9</xdr:col>
      <xdr:colOff>803275</xdr:colOff>
      <xdr:row>0</xdr:row>
      <xdr:rowOff>329711</xdr:rowOff>
    </xdr:to>
    <xdr:pic>
      <xdr:nvPicPr>
        <xdr:cNvPr id="3" name="Picture 154" descr="S_R_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190500"/>
          <a:ext cx="1374775" cy="1392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B1:J34"/>
  <sheetViews>
    <sheetView showGridLines="0" tabSelected="1" zoomScale="130" zoomScaleNormal="130" workbookViewId="0">
      <selection activeCell="B1" sqref="B1"/>
    </sheetView>
  </sheetViews>
  <sheetFormatPr baseColWidth="10" defaultRowHeight="12.75" x14ac:dyDescent="0.2"/>
  <cols>
    <col min="1" max="1" width="2.42578125" customWidth="1"/>
    <col min="2" max="2" width="66.28515625" customWidth="1"/>
    <col min="3" max="3" width="7" style="1" customWidth="1"/>
    <col min="4" max="4" width="11.5703125" customWidth="1"/>
    <col min="5" max="5" width="6" style="3" customWidth="1"/>
    <col min="6" max="6" width="1.28515625" customWidth="1"/>
    <col min="7" max="7" width="6" hidden="1" customWidth="1"/>
    <col min="8" max="8" width="7.140625" hidden="1" customWidth="1"/>
    <col min="9" max="9" width="14.28515625" customWidth="1"/>
    <col min="10" max="10" width="12.28515625" customWidth="1"/>
  </cols>
  <sheetData>
    <row r="1" spans="2:10" ht="30" customHeight="1" x14ac:dyDescent="0.2"/>
    <row r="2" spans="2:10" ht="8.25" customHeight="1" x14ac:dyDescent="0.2"/>
    <row r="3" spans="2:10" ht="36.75" customHeight="1" x14ac:dyDescent="0.2">
      <c r="B3" s="31" t="s">
        <v>24</v>
      </c>
      <c r="C3" s="32"/>
      <c r="D3" s="32"/>
      <c r="E3" s="32"/>
      <c r="F3" s="32"/>
      <c r="G3" s="32"/>
      <c r="H3" s="32"/>
      <c r="I3" s="32"/>
      <c r="J3" s="33"/>
    </row>
    <row r="4" spans="2:10" ht="15.75" x14ac:dyDescent="0.25">
      <c r="B4" s="45" t="s">
        <v>38</v>
      </c>
      <c r="C4" s="45"/>
      <c r="D4" s="45"/>
      <c r="E4" s="45"/>
      <c r="F4" s="45"/>
      <c r="G4" s="45"/>
      <c r="H4" s="45"/>
      <c r="I4" s="45"/>
      <c r="J4" s="45"/>
    </row>
    <row r="5" spans="2:10" ht="55.5" customHeight="1" x14ac:dyDescent="0.2">
      <c r="B5" s="44" t="s">
        <v>37</v>
      </c>
      <c r="C5" s="44"/>
      <c r="D5" s="44"/>
      <c r="E5" s="44"/>
      <c r="F5" s="44"/>
      <c r="G5" s="44"/>
      <c r="H5" s="44"/>
      <c r="I5" s="44"/>
      <c r="J5" s="44"/>
    </row>
    <row r="6" spans="2:10" ht="7.5" customHeight="1" x14ac:dyDescent="0.2"/>
    <row r="7" spans="2:10" ht="14.25" x14ac:dyDescent="0.2">
      <c r="B7" s="4" t="s">
        <v>29</v>
      </c>
      <c r="C7" s="5" t="s">
        <v>20</v>
      </c>
      <c r="D7" s="13">
        <v>60</v>
      </c>
      <c r="E7" s="12" t="s">
        <v>0</v>
      </c>
    </row>
    <row r="8" spans="2:10" ht="14.25" x14ac:dyDescent="0.2">
      <c r="B8" s="4" t="s">
        <v>57</v>
      </c>
      <c r="C8" s="5" t="s">
        <v>21</v>
      </c>
      <c r="D8" s="13">
        <v>15</v>
      </c>
      <c r="E8" s="12" t="s">
        <v>0</v>
      </c>
    </row>
    <row r="9" spans="2:10" ht="7.5" customHeight="1" x14ac:dyDescent="0.2"/>
    <row r="10" spans="2:10" x14ac:dyDescent="0.2">
      <c r="B10" s="4" t="s">
        <v>2</v>
      </c>
      <c r="C10" s="5" t="s">
        <v>3</v>
      </c>
      <c r="D10" s="13">
        <v>2</v>
      </c>
      <c r="E10" s="12" t="s">
        <v>4</v>
      </c>
      <c r="G10">
        <f>D10*100*60</f>
        <v>12000</v>
      </c>
      <c r="H10" t="s">
        <v>8</v>
      </c>
      <c r="I10" s="6"/>
      <c r="J10" s="6"/>
    </row>
    <row r="11" spans="2:10" x14ac:dyDescent="0.2">
      <c r="B11" s="4" t="s">
        <v>25</v>
      </c>
      <c r="C11" s="5" t="s">
        <v>10</v>
      </c>
      <c r="D11" s="13">
        <v>80</v>
      </c>
      <c r="E11" s="12" t="s">
        <v>5</v>
      </c>
      <c r="G11">
        <f>D11/10</f>
        <v>8</v>
      </c>
      <c r="H11" t="s">
        <v>9</v>
      </c>
      <c r="I11" s="2"/>
      <c r="J11" s="2"/>
    </row>
    <row r="12" spans="2:10" ht="7.5" customHeight="1" x14ac:dyDescent="0.2"/>
    <row r="13" spans="2:10" x14ac:dyDescent="0.2">
      <c r="B13" s="4" t="s">
        <v>6</v>
      </c>
      <c r="C13" s="5" t="s">
        <v>1</v>
      </c>
      <c r="D13" s="16">
        <f>((((PI())*(PipeDiameter^2))/4)*FlowSpeed/1000)</f>
        <v>603.18578948924028</v>
      </c>
      <c r="E13" s="12" t="s">
        <v>7</v>
      </c>
      <c r="I13" s="40" t="s">
        <v>13</v>
      </c>
      <c r="J13" s="41"/>
    </row>
    <row r="14" spans="2:10" ht="7.5" customHeight="1" x14ac:dyDescent="0.2">
      <c r="D14" s="7"/>
      <c r="I14" s="10"/>
      <c r="J14" s="10"/>
    </row>
    <row r="15" spans="2:10" ht="14.25" x14ac:dyDescent="0.2">
      <c r="B15" s="9" t="s">
        <v>30</v>
      </c>
      <c r="C15" s="5" t="s">
        <v>11</v>
      </c>
      <c r="D15" s="16">
        <f>D13*(D7/60)</f>
        <v>603.18578948924028</v>
      </c>
      <c r="E15" s="12" t="s">
        <v>19</v>
      </c>
      <c r="I15" s="42" t="s">
        <v>22</v>
      </c>
      <c r="J15" s="43"/>
    </row>
    <row r="16" spans="2:10" ht="14.25" x14ac:dyDescent="0.2">
      <c r="B16" s="9" t="s">
        <v>58</v>
      </c>
      <c r="C16" s="5" t="s">
        <v>12</v>
      </c>
      <c r="D16" s="16">
        <f>D13*(D8/60)</f>
        <v>150.79644737231007</v>
      </c>
      <c r="E16" s="12" t="s">
        <v>19</v>
      </c>
      <c r="I16" s="42" t="s">
        <v>23</v>
      </c>
      <c r="J16" s="43"/>
    </row>
    <row r="17" spans="2:10" ht="7.5" customHeight="1" x14ac:dyDescent="0.2">
      <c r="D17" s="7"/>
      <c r="I17" s="10"/>
      <c r="J17" s="10"/>
    </row>
    <row r="18" spans="2:10" x14ac:dyDescent="0.2">
      <c r="B18" s="9" t="s">
        <v>63</v>
      </c>
      <c r="C18" s="5"/>
      <c r="D18" s="16">
        <f>D15-D16</f>
        <v>452.38934211693021</v>
      </c>
      <c r="E18" s="12" t="s">
        <v>19</v>
      </c>
      <c r="I18" s="42" t="s">
        <v>14</v>
      </c>
      <c r="J18" s="43"/>
    </row>
    <row r="20" spans="2:10" ht="2.25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</row>
    <row r="22" spans="2:10" x14ac:dyDescent="0.2">
      <c r="B22" s="4" t="s">
        <v>27</v>
      </c>
      <c r="C22" s="5" t="s">
        <v>15</v>
      </c>
      <c r="D22" s="14">
        <v>3</v>
      </c>
      <c r="E22" s="34" t="s">
        <v>16</v>
      </c>
      <c r="F22" s="35"/>
      <c r="G22" s="35"/>
      <c r="H22" s="35"/>
      <c r="I22" s="35"/>
      <c r="J22" s="36"/>
    </row>
    <row r="23" spans="2:10" x14ac:dyDescent="0.2">
      <c r="B23" s="4" t="s">
        <v>31</v>
      </c>
      <c r="C23" s="5" t="s">
        <v>15</v>
      </c>
      <c r="D23" s="14">
        <v>4</v>
      </c>
      <c r="E23" s="34" t="s">
        <v>26</v>
      </c>
      <c r="F23" s="35"/>
      <c r="G23" s="35"/>
      <c r="H23" s="35"/>
      <c r="I23" s="35"/>
      <c r="J23" s="36"/>
    </row>
    <row r="24" spans="2:10" x14ac:dyDescent="0.2">
      <c r="B24" s="4" t="s">
        <v>28</v>
      </c>
      <c r="C24" s="5" t="s">
        <v>15</v>
      </c>
      <c r="D24" s="14">
        <v>200</v>
      </c>
      <c r="E24" s="37"/>
      <c r="F24" s="38"/>
      <c r="G24" s="38"/>
      <c r="H24" s="38"/>
      <c r="I24" s="38"/>
      <c r="J24" s="39"/>
    </row>
    <row r="25" spans="2:10" ht="7.5" customHeight="1" x14ac:dyDescent="0.2">
      <c r="D25" s="7"/>
      <c r="I25" s="8"/>
      <c r="J25" s="8"/>
    </row>
    <row r="26" spans="2:10" x14ac:dyDescent="0.2">
      <c r="B26" s="9" t="s">
        <v>30</v>
      </c>
      <c r="C26" s="5"/>
      <c r="D26" s="16">
        <f>D15*D22*D23</f>
        <v>7238.2294738708833</v>
      </c>
      <c r="E26" s="12" t="s">
        <v>17</v>
      </c>
      <c r="I26" s="19">
        <f>D26*D24</f>
        <v>1447645.8947741766</v>
      </c>
      <c r="J26" s="11" t="s">
        <v>18</v>
      </c>
    </row>
    <row r="27" spans="2:10" x14ac:dyDescent="0.2">
      <c r="B27" s="9" t="s">
        <v>58</v>
      </c>
      <c r="C27" s="5"/>
      <c r="D27" s="16">
        <f>D16*D22*D23</f>
        <v>1809.5573684677208</v>
      </c>
      <c r="E27" s="12" t="s">
        <v>17</v>
      </c>
      <c r="I27" s="19">
        <f>D27*D24</f>
        <v>361911.47369354416</v>
      </c>
      <c r="J27" s="11" t="s">
        <v>18</v>
      </c>
    </row>
    <row r="28" spans="2:10" ht="7.5" customHeight="1" x14ac:dyDescent="0.2">
      <c r="D28" s="7"/>
      <c r="I28" s="10"/>
      <c r="J28" s="10"/>
    </row>
    <row r="29" spans="2:10" x14ac:dyDescent="0.2">
      <c r="B29" s="17" t="s">
        <v>59</v>
      </c>
      <c r="C29" s="5"/>
      <c r="D29" s="18">
        <f>D26-D27</f>
        <v>5428.6721054031623</v>
      </c>
      <c r="E29" s="12" t="s">
        <v>17</v>
      </c>
      <c r="I29" s="20">
        <f>I26-I27</f>
        <v>1085734.4210806326</v>
      </c>
      <c r="J29" s="11" t="s">
        <v>18</v>
      </c>
    </row>
    <row r="31" spans="2:10" x14ac:dyDescent="0.2">
      <c r="B31" s="24" t="s">
        <v>34</v>
      </c>
      <c r="C31" s="21"/>
      <c r="D31" s="14">
        <v>0.37</v>
      </c>
      <c r="E31" s="12" t="s">
        <v>35</v>
      </c>
      <c r="I31" s="22"/>
      <c r="J31" s="23"/>
    </row>
    <row r="32" spans="2:10" x14ac:dyDescent="0.2">
      <c r="B32" s="17" t="s">
        <v>60</v>
      </c>
      <c r="C32" s="21"/>
      <c r="D32" s="18">
        <f>D29*D31</f>
        <v>2008.60867899917</v>
      </c>
      <c r="E32" s="11" t="s">
        <v>32</v>
      </c>
      <c r="I32" s="20">
        <f>I29*D31</f>
        <v>401721.73579983407</v>
      </c>
      <c r="J32" s="11" t="s">
        <v>33</v>
      </c>
    </row>
    <row r="34" spans="2:2" x14ac:dyDescent="0.2">
      <c r="B34" t="s">
        <v>67</v>
      </c>
    </row>
  </sheetData>
  <sheetProtection password="CD6A" sheet="1" objects="1" scenarios="1"/>
  <protectedRanges>
    <protectedRange sqref="D7:D8 D10:D11 D22:D24" name="Bereich1"/>
  </protectedRanges>
  <mergeCells count="10">
    <mergeCell ref="B3:J3"/>
    <mergeCell ref="E23:J23"/>
    <mergeCell ref="E24:J24"/>
    <mergeCell ref="I13:J13"/>
    <mergeCell ref="I15:J15"/>
    <mergeCell ref="I16:J16"/>
    <mergeCell ref="I18:J18"/>
    <mergeCell ref="E22:J22"/>
    <mergeCell ref="B5:J5"/>
    <mergeCell ref="B4:J4"/>
  </mergeCells>
  <pageMargins left="0.7" right="0.7" top="0.78740157499999996" bottom="0.78740157499999996" header="0.3" footer="0.3"/>
  <pageSetup paperSize="9" scale="8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B1:J34"/>
  <sheetViews>
    <sheetView showGridLines="0" topLeftCell="A2" zoomScale="130" zoomScaleNormal="130" workbookViewId="0">
      <selection activeCell="D12" sqref="D12"/>
    </sheetView>
  </sheetViews>
  <sheetFormatPr baseColWidth="10" defaultRowHeight="12.75" x14ac:dyDescent="0.2"/>
  <cols>
    <col min="1" max="1" width="2.42578125" customWidth="1"/>
    <col min="2" max="2" width="66.28515625" customWidth="1"/>
    <col min="3" max="3" width="7" style="1" customWidth="1"/>
    <col min="4" max="4" width="11.5703125" customWidth="1"/>
    <col min="5" max="5" width="6" style="3" customWidth="1"/>
    <col min="6" max="6" width="1.28515625" customWidth="1"/>
    <col min="7" max="7" width="6" hidden="1" customWidth="1"/>
    <col min="8" max="8" width="7.140625" hidden="1" customWidth="1"/>
    <col min="9" max="9" width="14.28515625" customWidth="1"/>
    <col min="10" max="10" width="12.28515625" customWidth="1"/>
  </cols>
  <sheetData>
    <row r="1" spans="2:10" ht="30" customHeight="1" x14ac:dyDescent="0.2"/>
    <row r="2" spans="2:10" ht="8.25" customHeight="1" x14ac:dyDescent="0.2"/>
    <row r="3" spans="2:10" ht="36.75" customHeight="1" x14ac:dyDescent="0.2">
      <c r="B3" s="50" t="s">
        <v>50</v>
      </c>
      <c r="C3" s="50"/>
      <c r="D3" s="50"/>
      <c r="E3" s="50"/>
      <c r="F3" s="50"/>
      <c r="G3" s="50"/>
      <c r="H3" s="50"/>
      <c r="I3" s="50"/>
      <c r="J3" s="50"/>
    </row>
    <row r="4" spans="2:10" ht="18" x14ac:dyDescent="0.25">
      <c r="B4" s="45" t="s">
        <v>49</v>
      </c>
      <c r="C4" s="51"/>
      <c r="D4" s="51"/>
      <c r="E4" s="51"/>
      <c r="F4" s="51"/>
      <c r="G4" s="51"/>
      <c r="H4" s="51"/>
      <c r="I4" s="51"/>
      <c r="J4" s="51"/>
    </row>
    <row r="5" spans="2:10" ht="50.25" customHeight="1" x14ac:dyDescent="0.2">
      <c r="B5" s="44" t="s">
        <v>36</v>
      </c>
      <c r="C5" s="44"/>
      <c r="D5" s="44"/>
      <c r="E5" s="44"/>
      <c r="F5" s="44"/>
      <c r="G5" s="44"/>
      <c r="H5" s="44"/>
      <c r="I5" s="44"/>
      <c r="J5" s="44"/>
    </row>
    <row r="6" spans="2:10" ht="7.5" customHeight="1" x14ac:dyDescent="0.2"/>
    <row r="7" spans="2:10" ht="14.25" x14ac:dyDescent="0.2">
      <c r="B7" s="29" t="s">
        <v>61</v>
      </c>
      <c r="C7" s="5" t="s">
        <v>20</v>
      </c>
      <c r="D7" s="13">
        <v>60</v>
      </c>
      <c r="E7" s="12" t="s">
        <v>0</v>
      </c>
    </row>
    <row r="8" spans="2:10" ht="14.25" x14ac:dyDescent="0.2">
      <c r="B8" s="29" t="s">
        <v>56</v>
      </c>
      <c r="C8" s="5" t="s">
        <v>21</v>
      </c>
      <c r="D8" s="13">
        <v>15</v>
      </c>
      <c r="E8" s="12" t="s">
        <v>0</v>
      </c>
    </row>
    <row r="9" spans="2:10" ht="7.5" customHeight="1" x14ac:dyDescent="0.2"/>
    <row r="10" spans="2:10" x14ac:dyDescent="0.2">
      <c r="B10" s="29" t="s">
        <v>48</v>
      </c>
      <c r="C10" s="5" t="s">
        <v>3</v>
      </c>
      <c r="D10" s="13">
        <v>2</v>
      </c>
      <c r="E10" s="12" t="s">
        <v>4</v>
      </c>
      <c r="G10">
        <f>D10*100*60</f>
        <v>12000</v>
      </c>
      <c r="H10" t="s">
        <v>8</v>
      </c>
      <c r="I10" s="6"/>
      <c r="J10" s="6"/>
    </row>
    <row r="11" spans="2:10" x14ac:dyDescent="0.2">
      <c r="B11" s="29" t="s">
        <v>47</v>
      </c>
      <c r="C11" s="5" t="s">
        <v>10</v>
      </c>
      <c r="D11" s="13">
        <v>80</v>
      </c>
      <c r="E11" s="12" t="s">
        <v>5</v>
      </c>
      <c r="G11">
        <f>D11/10</f>
        <v>8</v>
      </c>
      <c r="H11" t="s">
        <v>9</v>
      </c>
      <c r="I11" s="2"/>
      <c r="J11" s="2"/>
    </row>
    <row r="12" spans="2:10" ht="7.5" customHeight="1" x14ac:dyDescent="0.2">
      <c r="B12" s="25"/>
    </row>
    <row r="13" spans="2:10" x14ac:dyDescent="0.2">
      <c r="B13" s="29" t="s">
        <v>46</v>
      </c>
      <c r="C13" s="5" t="s">
        <v>1</v>
      </c>
      <c r="D13" s="16">
        <f>((((PI())*(PipeDiameter^2))/4)*FlowSpeed/1000)</f>
        <v>603.18578948924028</v>
      </c>
      <c r="E13" s="12" t="s">
        <v>7</v>
      </c>
      <c r="I13" s="40" t="s">
        <v>13</v>
      </c>
      <c r="J13" s="41"/>
    </row>
    <row r="14" spans="2:10" ht="7.5" customHeight="1" x14ac:dyDescent="0.2">
      <c r="B14" s="25"/>
      <c r="D14" s="7"/>
      <c r="I14" s="10"/>
      <c r="J14" s="10"/>
    </row>
    <row r="15" spans="2:10" ht="14.25" x14ac:dyDescent="0.2">
      <c r="B15" s="28" t="s">
        <v>62</v>
      </c>
      <c r="C15" s="5" t="s">
        <v>11</v>
      </c>
      <c r="D15" s="16">
        <f>D13*(D7/60)</f>
        <v>603.18578948924028</v>
      </c>
      <c r="E15" s="12" t="s">
        <v>19</v>
      </c>
      <c r="I15" s="42" t="s">
        <v>22</v>
      </c>
      <c r="J15" s="43"/>
    </row>
    <row r="16" spans="2:10" ht="14.25" x14ac:dyDescent="0.2">
      <c r="B16" s="28" t="s">
        <v>58</v>
      </c>
      <c r="C16" s="5" t="s">
        <v>12</v>
      </c>
      <c r="D16" s="16">
        <f>D13*(D8/60)</f>
        <v>150.79644737231007</v>
      </c>
      <c r="E16" s="12" t="s">
        <v>19</v>
      </c>
      <c r="I16" s="42" t="s">
        <v>23</v>
      </c>
      <c r="J16" s="43"/>
    </row>
    <row r="17" spans="2:10" ht="7.5" customHeight="1" x14ac:dyDescent="0.2">
      <c r="B17" s="25"/>
      <c r="D17" s="7"/>
      <c r="I17" s="10"/>
      <c r="J17" s="10"/>
    </row>
    <row r="18" spans="2:10" x14ac:dyDescent="0.2">
      <c r="B18" s="28" t="s">
        <v>45</v>
      </c>
      <c r="C18" s="5"/>
      <c r="D18" s="16">
        <f>D15-D16</f>
        <v>452.38934211693021</v>
      </c>
      <c r="E18" s="12" t="s">
        <v>19</v>
      </c>
      <c r="I18" s="42" t="s">
        <v>14</v>
      </c>
      <c r="J18" s="43"/>
    </row>
    <row r="20" spans="2:10" ht="2.25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</row>
    <row r="22" spans="2:10" x14ac:dyDescent="0.2">
      <c r="B22" s="29" t="s">
        <v>44</v>
      </c>
      <c r="C22" s="5" t="s">
        <v>15</v>
      </c>
      <c r="D22" s="14">
        <v>3</v>
      </c>
      <c r="E22" s="46" t="s">
        <v>43</v>
      </c>
      <c r="F22" s="46"/>
      <c r="G22" s="46"/>
      <c r="H22" s="46"/>
      <c r="I22" s="46"/>
      <c r="J22" s="46"/>
    </row>
    <row r="23" spans="2:10" x14ac:dyDescent="0.2">
      <c r="B23" s="29" t="s">
        <v>42</v>
      </c>
      <c r="C23" s="5" t="s">
        <v>15</v>
      </c>
      <c r="D23" s="14">
        <v>4</v>
      </c>
      <c r="E23" s="46" t="s">
        <v>41</v>
      </c>
      <c r="F23" s="46"/>
      <c r="G23" s="46"/>
      <c r="H23" s="46"/>
      <c r="I23" s="46"/>
      <c r="J23" s="46"/>
    </row>
    <row r="24" spans="2:10" x14ac:dyDescent="0.2">
      <c r="B24" s="29" t="s">
        <v>40</v>
      </c>
      <c r="C24" s="5" t="s">
        <v>15</v>
      </c>
      <c r="D24" s="14">
        <v>200</v>
      </c>
      <c r="E24" s="47" t="s">
        <v>39</v>
      </c>
      <c r="F24" s="48"/>
      <c r="G24" s="48"/>
      <c r="H24" s="48"/>
      <c r="I24" s="48"/>
      <c r="J24" s="49"/>
    </row>
    <row r="25" spans="2:10" ht="7.5" customHeight="1" x14ac:dyDescent="0.2">
      <c r="B25" s="25"/>
      <c r="D25" s="7"/>
      <c r="I25" s="8"/>
      <c r="J25" s="8"/>
    </row>
    <row r="26" spans="2:10" x14ac:dyDescent="0.2">
      <c r="B26" s="28" t="s">
        <v>62</v>
      </c>
      <c r="C26" s="5"/>
      <c r="D26" s="16">
        <f>D15*D22*D23</f>
        <v>7238.2294738708833</v>
      </c>
      <c r="E26" s="26" t="s">
        <v>52</v>
      </c>
      <c r="I26" s="19">
        <f>D26*D24</f>
        <v>1447645.8947741766</v>
      </c>
      <c r="J26" s="30" t="s">
        <v>53</v>
      </c>
    </row>
    <row r="27" spans="2:10" x14ac:dyDescent="0.2">
      <c r="B27" s="28" t="s">
        <v>58</v>
      </c>
      <c r="C27" s="5"/>
      <c r="D27" s="16">
        <f>D16*D22*D23</f>
        <v>1809.5573684677208</v>
      </c>
      <c r="E27" s="26" t="s">
        <v>52</v>
      </c>
      <c r="I27" s="19">
        <f>D27*D24</f>
        <v>361911.47369354416</v>
      </c>
      <c r="J27" s="30" t="s">
        <v>53</v>
      </c>
    </row>
    <row r="28" spans="2:10" ht="7.5" customHeight="1" x14ac:dyDescent="0.2">
      <c r="B28" s="25"/>
      <c r="D28" s="7"/>
      <c r="E28" s="25"/>
      <c r="I28" s="10"/>
      <c r="J28" s="27"/>
    </row>
    <row r="29" spans="2:10" x14ac:dyDescent="0.2">
      <c r="B29" s="17" t="s">
        <v>65</v>
      </c>
      <c r="C29" s="5"/>
      <c r="D29" s="18">
        <f>D26-D27</f>
        <v>5428.6721054031623</v>
      </c>
      <c r="E29" s="26" t="s">
        <v>52</v>
      </c>
      <c r="I29" s="20">
        <f>I26-I27</f>
        <v>1085734.4210806326</v>
      </c>
      <c r="J29" s="30" t="s">
        <v>53</v>
      </c>
    </row>
    <row r="30" spans="2:10" x14ac:dyDescent="0.2">
      <c r="B30" s="25"/>
      <c r="E30" s="25"/>
      <c r="J30" s="25"/>
    </row>
    <row r="31" spans="2:10" x14ac:dyDescent="0.2">
      <c r="B31" s="24" t="s">
        <v>51</v>
      </c>
      <c r="C31" s="21"/>
      <c r="D31" s="14">
        <v>0.37</v>
      </c>
      <c r="E31" s="12" t="s">
        <v>35</v>
      </c>
      <c r="I31" s="22"/>
      <c r="J31" s="23"/>
    </row>
    <row r="32" spans="2:10" x14ac:dyDescent="0.2">
      <c r="B32" s="17" t="s">
        <v>64</v>
      </c>
      <c r="C32" s="21"/>
      <c r="D32" s="18">
        <f>D29*D31</f>
        <v>2008.60867899917</v>
      </c>
      <c r="E32" s="12" t="s">
        <v>55</v>
      </c>
      <c r="I32" s="20">
        <f>I29*D31</f>
        <v>401721.73579983407</v>
      </c>
      <c r="J32" s="11" t="s">
        <v>54</v>
      </c>
    </row>
    <row r="34" spans="2:2" x14ac:dyDescent="0.2">
      <c r="B34" t="s">
        <v>66</v>
      </c>
    </row>
  </sheetData>
  <sheetProtection password="CD6A" sheet="1" objects="1" scenarios="1"/>
  <protectedRanges>
    <protectedRange sqref="D7:D8 D10:D11 D22:D24" name="Bereich1"/>
  </protectedRanges>
  <mergeCells count="10">
    <mergeCell ref="I18:J18"/>
    <mergeCell ref="E22:J22"/>
    <mergeCell ref="E23:J23"/>
    <mergeCell ref="E24:J24"/>
    <mergeCell ref="B3:J3"/>
    <mergeCell ref="B4:J4"/>
    <mergeCell ref="B5:J5"/>
    <mergeCell ref="I13:J13"/>
    <mergeCell ref="I15:J15"/>
    <mergeCell ref="I16:J16"/>
  </mergeCells>
  <pageMargins left="0.7" right="0.7" top="0.78740157499999996" bottom="0.78740157499999996" header="0.3" footer="0.3"/>
  <pageSetup paperSize="9" scale="83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1388C777E6DC4BB42C04E21A61EF92" ma:contentTypeVersion="0" ma:contentTypeDescription="Create a new document." ma:contentTypeScope="" ma:versionID="0b3308b91a72823095d6e4513cfd258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79a3d61c0333de7709766ae72c7e67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37BDD4-406E-4339-8E20-9EE22A5A27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C494B62-D039-4642-8BCA-FBB330213CB0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7C25ABD-C273-468B-94F9-B761233FC7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English</vt:lpstr>
      <vt:lpstr>Deutsch</vt:lpstr>
      <vt:lpstr>Deutsch!Druckbereich</vt:lpstr>
      <vt:lpstr>English!Druckbereich</vt:lpstr>
      <vt:lpstr>Deutsch!FlowSpeed</vt:lpstr>
      <vt:lpstr>FlowSpeed</vt:lpstr>
      <vt:lpstr>Deutsch!PipeDiameter</vt:lpstr>
      <vt:lpstr>PipeDiameter</vt:lpstr>
    </vt:vector>
  </TitlesOfParts>
  <Company>Baumer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Calculation savings in phase separation with Baumer AFI</dc:title>
  <dc:creator>Schiess Silas</dc:creator>
  <cp:lastModifiedBy>Frick Christina</cp:lastModifiedBy>
  <cp:lastPrinted>2016-06-07T08:09:17Z</cp:lastPrinted>
  <dcterms:created xsi:type="dcterms:W3CDTF">2016-06-07T06:54:15Z</dcterms:created>
  <dcterms:modified xsi:type="dcterms:W3CDTF">2017-10-24T11:10:15Z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0x010100F51388C777E6DC4BB42C04E21A61EF92</vt:lpwstr>
  </property>
</Properties>
</file>